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8800" windowHeight="16395" tabRatio="500"/>
  </bookViews>
  <sheets>
    <sheet name="Blat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F31" i="1"/>
  <c r="F37" i="1" s="1"/>
  <c r="C31" i="1" l="1"/>
  <c r="C37" i="1" s="1"/>
  <c r="B19" i="1"/>
  <c r="B22" i="1" s="1"/>
  <c r="B31" i="1" l="1"/>
  <c r="B37" i="1" s="1"/>
  <c r="E31" i="1"/>
  <c r="E37" i="1" s="1"/>
  <c r="D31" i="1"/>
  <c r="D37" i="1" s="1"/>
  <c r="F36" i="1" l="1"/>
  <c r="F38" i="1" s="1"/>
  <c r="E36" i="1"/>
  <c r="D36" i="1"/>
  <c r="D38" i="1" s="1"/>
  <c r="C36" i="1"/>
  <c r="C38" i="1" s="1"/>
  <c r="B36" i="1"/>
  <c r="B38" i="1" s="1"/>
  <c r="E38" i="1"/>
</calcChain>
</file>

<file path=xl/sharedStrings.xml><?xml version="1.0" encoding="utf-8"?>
<sst xmlns="http://schemas.openxmlformats.org/spreadsheetml/2006/main" count="22" uniqueCount="20">
  <si>
    <t>Kostenrechnung Kürbiskernöl</t>
  </si>
  <si>
    <t>Rohstoff</t>
  </si>
  <si>
    <t>Bedarf kg Kerne je Liter Öl</t>
  </si>
  <si>
    <t>Kosten Rohstoff</t>
  </si>
  <si>
    <t>Verarbeitung</t>
  </si>
  <si>
    <t>Verpressung €/kg</t>
  </si>
  <si>
    <t>Kosten je Liter</t>
  </si>
  <si>
    <t>Herstellungskosten</t>
  </si>
  <si>
    <t>Verpackung/Abfüllung</t>
  </si>
  <si>
    <t>Flasche</t>
  </si>
  <si>
    <t>Verschluss</t>
  </si>
  <si>
    <t>Etikett</t>
  </si>
  <si>
    <t>Summe</t>
  </si>
  <si>
    <t>Gesamtkosten</t>
  </si>
  <si>
    <t>Abfüllung</t>
  </si>
  <si>
    <t>Lagerkosten Kürbiskerne</t>
  </si>
  <si>
    <t>Verlust durch Satz</t>
  </si>
  <si>
    <t>Verpackung</t>
  </si>
  <si>
    <t>Preis Kürbiskerne</t>
  </si>
  <si>
    <t>Manipulation &amp; Transport 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</si>
</sst>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.00\ &quot;l&quot;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44" fontId="0" fillId="0" borderId="0" xfId="0" applyNumberFormat="1"/>
    <xf numFmtId="44" fontId="0" fillId="0" borderId="1" xfId="0" applyNumberFormat="1" applyBorder="1"/>
    <xf numFmtId="44" fontId="2" fillId="0" borderId="0" xfId="0" applyNumberFormat="1" applyFont="1"/>
    <xf numFmtId="44" fontId="0" fillId="0" borderId="0" xfId="1" applyFont="1"/>
    <xf numFmtId="164" fontId="0" fillId="0" borderId="5" xfId="0" applyNumberFormat="1" applyBorder="1" applyAlignment="1">
      <alignment horizontal="center"/>
    </xf>
    <xf numFmtId="44" fontId="0" fillId="0" borderId="6" xfId="0" applyNumberFormat="1" applyBorder="1"/>
    <xf numFmtId="44" fontId="4" fillId="2" borderId="0" xfId="0" applyNumberFormat="1" applyFont="1" applyFill="1"/>
    <xf numFmtId="44" fontId="0" fillId="4" borderId="1" xfId="1" applyFont="1" applyFill="1" applyBorder="1"/>
    <xf numFmtId="2" fontId="0" fillId="4" borderId="1" xfId="1" applyNumberFormat="1" applyFont="1" applyFill="1" applyBorder="1" applyAlignment="1">
      <alignment horizontal="center"/>
    </xf>
    <xf numFmtId="9" fontId="0" fillId="4" borderId="1" xfId="2" applyNumberFormat="1" applyFont="1" applyFill="1" applyBorder="1" applyAlignment="1">
      <alignment horizontal="center"/>
    </xf>
    <xf numFmtId="44" fontId="0" fillId="4" borderId="5" xfId="1" applyFont="1" applyFill="1" applyBorder="1"/>
    <xf numFmtId="44" fontId="2" fillId="0" borderId="0" xfId="1" applyFont="1"/>
    <xf numFmtId="44" fontId="0" fillId="0" borderId="0" xfId="0" applyNumberFormat="1" applyBorder="1"/>
    <xf numFmtId="44" fontId="0" fillId="0" borderId="0" xfId="1" applyFont="1" applyFill="1" applyBorder="1"/>
    <xf numFmtId="0" fontId="0" fillId="0" borderId="0" xfId="0" applyFill="1"/>
    <xf numFmtId="0" fontId="3" fillId="3" borderId="0" xfId="0" applyFont="1" applyFill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4" xfId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13" zoomScaleNormal="100" zoomScalePageLayoutView="150" workbookViewId="0">
      <selection activeCell="B34" sqref="B34"/>
    </sheetView>
  </sheetViews>
  <sheetFormatPr baseColWidth="10" defaultRowHeight="15.75" x14ac:dyDescent="0.25"/>
  <cols>
    <col min="1" max="1" width="26.25" bestFit="1" customWidth="1"/>
    <col min="2" max="6" width="22.125" customWidth="1"/>
  </cols>
  <sheetData>
    <row r="1" spans="1:6" x14ac:dyDescent="0.25">
      <c r="A1" s="17" t="s">
        <v>0</v>
      </c>
      <c r="B1" s="17"/>
      <c r="C1" s="17"/>
      <c r="D1" s="17"/>
      <c r="E1" s="17"/>
      <c r="F1" s="17"/>
    </row>
    <row r="7" spans="1:6" ht="16.5" thickBot="1" x14ac:dyDescent="0.3">
      <c r="A7" s="1" t="s">
        <v>1</v>
      </c>
    </row>
    <row r="8" spans="1:6" ht="16.5" thickBot="1" x14ac:dyDescent="0.3">
      <c r="A8" t="s">
        <v>18</v>
      </c>
      <c r="B8" s="9">
        <v>4</v>
      </c>
      <c r="C8" s="15"/>
      <c r="E8" t="s">
        <v>2</v>
      </c>
      <c r="F8" s="10">
        <v>2.5</v>
      </c>
    </row>
    <row r="9" spans="1:6" ht="16.5" thickBot="1" x14ac:dyDescent="0.3">
      <c r="C9" s="16"/>
    </row>
    <row r="10" spans="1:6" ht="16.5" thickBot="1" x14ac:dyDescent="0.3">
      <c r="A10" t="s">
        <v>15</v>
      </c>
      <c r="B10" s="9">
        <v>0.06</v>
      </c>
      <c r="C10" s="15"/>
      <c r="E10" t="s">
        <v>16</v>
      </c>
      <c r="F10" s="11">
        <v>0.02</v>
      </c>
    </row>
    <row r="11" spans="1:6" ht="16.5" thickBot="1" x14ac:dyDescent="0.3"/>
    <row r="12" spans="1:6" ht="16.5" thickBot="1" x14ac:dyDescent="0.3">
      <c r="A12" t="s">
        <v>3</v>
      </c>
      <c r="B12" s="18">
        <f>((B8+B10)*F8)/(1-F10)</f>
        <v>10.357142857142856</v>
      </c>
      <c r="C12" s="19"/>
      <c r="D12" s="19"/>
      <c r="E12" s="19"/>
      <c r="F12" s="20"/>
    </row>
    <row r="16" spans="1:6" ht="16.5" thickBot="1" x14ac:dyDescent="0.3">
      <c r="A16" s="1" t="s">
        <v>4</v>
      </c>
      <c r="C16" s="16"/>
    </row>
    <row r="17" spans="1:6" ht="16.5" thickBot="1" x14ac:dyDescent="0.3">
      <c r="A17" t="s">
        <v>5</v>
      </c>
      <c r="B17" s="9">
        <v>0.67</v>
      </c>
      <c r="C17" s="15"/>
    </row>
    <row r="18" spans="1:6" ht="16.5" thickBot="1" x14ac:dyDescent="0.3">
      <c r="A18" t="s">
        <v>19</v>
      </c>
      <c r="B18" s="9">
        <v>0.1</v>
      </c>
      <c r="C18" s="15"/>
    </row>
    <row r="19" spans="1:6" ht="16.5" thickBot="1" x14ac:dyDescent="0.3">
      <c r="A19" t="s">
        <v>6</v>
      </c>
      <c r="B19" s="3">
        <f>B17*F8+F8*B18</f>
        <v>1.925</v>
      </c>
      <c r="C19" s="14"/>
    </row>
    <row r="22" spans="1:6" x14ac:dyDescent="0.25">
      <c r="A22" t="s">
        <v>7</v>
      </c>
      <c r="B22" s="4">
        <f>B12+B19</f>
        <v>12.282142857142857</v>
      </c>
      <c r="C22" s="4"/>
    </row>
    <row r="25" spans="1:6" x14ac:dyDescent="0.25">
      <c r="A25" s="1" t="s">
        <v>8</v>
      </c>
      <c r="B25" s="6">
        <v>1</v>
      </c>
      <c r="C25" s="6">
        <v>0.75</v>
      </c>
      <c r="D25" s="6">
        <v>0.5</v>
      </c>
      <c r="E25" s="6">
        <v>0.25</v>
      </c>
      <c r="F25" s="6">
        <v>0.1</v>
      </c>
    </row>
    <row r="26" spans="1:6" x14ac:dyDescent="0.25">
      <c r="A26" t="s">
        <v>9</v>
      </c>
      <c r="B26" s="12">
        <v>0.9</v>
      </c>
      <c r="C26" s="12">
        <v>0.85</v>
      </c>
      <c r="D26" s="12">
        <v>0.76</v>
      </c>
      <c r="E26" s="12">
        <v>0.53</v>
      </c>
      <c r="F26" s="12">
        <v>0.53</v>
      </c>
    </row>
    <row r="27" spans="1:6" x14ac:dyDescent="0.25">
      <c r="A27" t="s">
        <v>10</v>
      </c>
      <c r="B27" s="12">
        <v>0.15</v>
      </c>
      <c r="C27" s="12">
        <v>0.15</v>
      </c>
      <c r="D27" s="12">
        <v>0.15</v>
      </c>
      <c r="E27" s="12">
        <v>0.15</v>
      </c>
      <c r="F27" s="12">
        <v>0.15</v>
      </c>
    </row>
    <row r="28" spans="1:6" x14ac:dyDescent="0.25">
      <c r="A28" t="s">
        <v>11</v>
      </c>
      <c r="B28" s="12">
        <v>0.1</v>
      </c>
      <c r="C28" s="12">
        <v>0.1</v>
      </c>
      <c r="D28" s="12">
        <v>0.1</v>
      </c>
      <c r="E28" s="12">
        <v>0.1</v>
      </c>
      <c r="F28" s="12">
        <v>0.1</v>
      </c>
    </row>
    <row r="29" spans="1:6" x14ac:dyDescent="0.25">
      <c r="A29" t="s">
        <v>14</v>
      </c>
      <c r="B29" s="12">
        <v>0.5</v>
      </c>
      <c r="C29" s="12">
        <v>0.45</v>
      </c>
      <c r="D29" s="12">
        <v>0.35</v>
      </c>
      <c r="E29" s="12">
        <v>0.25</v>
      </c>
      <c r="F29" s="12">
        <v>0.25</v>
      </c>
    </row>
    <row r="30" spans="1:6" x14ac:dyDescent="0.25">
      <c r="A30" t="s">
        <v>17</v>
      </c>
      <c r="B30" s="12">
        <v>0.2</v>
      </c>
      <c r="C30" s="12">
        <v>0.2</v>
      </c>
      <c r="D30" s="12">
        <v>0.2</v>
      </c>
      <c r="E30" s="12">
        <v>0.2</v>
      </c>
      <c r="F30" s="12">
        <v>0.2</v>
      </c>
    </row>
    <row r="31" spans="1:6" x14ac:dyDescent="0.25">
      <c r="B31" s="13">
        <f>SUM(B26:B30)</f>
        <v>1.85</v>
      </c>
      <c r="C31" s="13">
        <f>SUM(C26:C30)</f>
        <v>1.75</v>
      </c>
      <c r="D31" s="13">
        <f>SUM(D26:D30)</f>
        <v>1.5599999999999998</v>
      </c>
      <c r="E31" s="13">
        <f>SUM(E26:E30)</f>
        <v>1.23</v>
      </c>
      <c r="F31" s="13">
        <f>SUM(F26:F30)</f>
        <v>1.23</v>
      </c>
    </row>
    <row r="35" spans="1:6" x14ac:dyDescent="0.25">
      <c r="A35" t="s">
        <v>13</v>
      </c>
    </row>
    <row r="36" spans="1:6" x14ac:dyDescent="0.25">
      <c r="A36" t="s">
        <v>7</v>
      </c>
      <c r="B36" s="2">
        <f>B22*B25</f>
        <v>12.282142857142857</v>
      </c>
      <c r="C36" s="2">
        <f>B22*C25</f>
        <v>9.211607142857142</v>
      </c>
      <c r="D36" s="2">
        <f>D25*B22</f>
        <v>6.1410714285714283</v>
      </c>
      <c r="E36" s="5">
        <f>B22*E25</f>
        <v>3.0705357142857141</v>
      </c>
      <c r="F36" s="5">
        <f>F25*B22</f>
        <v>1.2282142857142857</v>
      </c>
    </row>
    <row r="37" spans="1:6" x14ac:dyDescent="0.25">
      <c r="A37" t="s">
        <v>8</v>
      </c>
      <c r="B37" s="7">
        <f>B31</f>
        <v>1.85</v>
      </c>
      <c r="C37" s="7">
        <f>C31</f>
        <v>1.75</v>
      </c>
      <c r="D37" s="7">
        <f t="shared" ref="D37:E37" si="0">D31</f>
        <v>1.5599999999999998</v>
      </c>
      <c r="E37" s="7">
        <f t="shared" si="0"/>
        <v>1.23</v>
      </c>
      <c r="F37" s="7">
        <f t="shared" ref="F37" si="1">F31</f>
        <v>1.23</v>
      </c>
    </row>
    <row r="38" spans="1:6" ht="18.75" x14ac:dyDescent="0.3">
      <c r="A38" t="s">
        <v>12</v>
      </c>
      <c r="B38" s="8">
        <f>B36+B37</f>
        <v>14.132142857142856</v>
      </c>
      <c r="C38" s="8">
        <f>C36+C37</f>
        <v>10.961607142857142</v>
      </c>
      <c r="D38" s="8">
        <f t="shared" ref="D38:E38" si="2">D36+D37</f>
        <v>7.7010714285714279</v>
      </c>
      <c r="E38" s="8">
        <f t="shared" si="2"/>
        <v>4.3005357142857141</v>
      </c>
      <c r="F38" s="8">
        <f t="shared" ref="F38" si="3">F36+F37</f>
        <v>2.4582142857142859</v>
      </c>
    </row>
  </sheetData>
  <sheetProtection algorithmName="SHA-512" hashValue="yTky7LPFAJ8+t5jCO95AWtHyVmJcfCKZg/QRZzmNeB6n+MK3z17O6coN9IsSKuru4nlX7B+Z3u8GMita5/FSgg==" saltValue="udcJ8kyjepKr93iNjbttbw==" spinCount="100000" sheet="1" objects="1" scenarios="1"/>
  <protectedRanges>
    <protectedRange sqref="B8:C8 F8 F10 B10:C10 B17:C18 B26:F30" name="Eingabe"/>
  </protectedRanges>
  <mergeCells count="2">
    <mergeCell ref="A1:F1"/>
    <mergeCell ref="B12:F1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Kiefer</dc:creator>
  <cp:lastModifiedBy>Eibler Alois</cp:lastModifiedBy>
  <cp:lastPrinted>2016-12-28T07:35:05Z</cp:lastPrinted>
  <dcterms:created xsi:type="dcterms:W3CDTF">2014-10-29T10:45:10Z</dcterms:created>
  <dcterms:modified xsi:type="dcterms:W3CDTF">2017-01-09T08:15:46Z</dcterms:modified>
</cp:coreProperties>
</file>